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10" windowWidth="12015" windowHeight="5850" tabRatio="815" activeTab="0"/>
  </bookViews>
  <sheets>
    <sheet name="Итоговая" sheetId="1" r:id="rId1"/>
  </sheets>
  <definedNames>
    <definedName name="_xlnm.Print_Area" localSheetId="0">'Итоговая'!$A$1:$M$36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<sst xmlns="http://schemas.openxmlformats.org/spreadsheetml/2006/main" count="28" uniqueCount="28">
  <si>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</si>
  <si>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</si>
  <si>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</si>
  <si>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</si>
  <si>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</si>
  <si>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</si>
  <si>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</si>
  <si>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</si>
  <si>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</si>
  <si>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</si>
  <si>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</si>
  <si>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</si>
  <si>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</si>
  <si>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</si>
  <si>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</si>
  <si>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</si>
  <si>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</si>
  <si>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</si>
  <si>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на решение вопросов местного значения поселений, передаваемых на исполнение району</t>
  </si>
  <si>
    <t>Т.П. Феоктистова</t>
  </si>
  <si>
    <t xml:space="preserve">Начальник отдела межбюджетных трансфертов </t>
  </si>
  <si>
    <t>и сводного планирования департамента финансов</t>
  </si>
  <si>
    <t>Субвенции</t>
  </si>
  <si>
    <t>Субсидии</t>
  </si>
  <si>
    <t>Иные МБТ</t>
  </si>
  <si>
    <t>(с учетом изменений по решению Думы №638 от 01.06.2021)</t>
  </si>
  <si>
    <t>Расчет иных межбюджетных трансфертов на поддержку мер по обеспечению сбалансированности бюджетов поселений  на 2021 год</t>
  </si>
  <si>
    <t>иные мбт на сбалансированность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</si>
</sst>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Arial"/>
      <family val="2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2" fontId="47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2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6" fillId="0" borderId="12" xfId="54" applyNumberFormat="1" applyFont="1" applyFill="1" applyBorder="1" applyAlignment="1">
      <alignment horizontal="center" wrapText="1"/>
      <protection/>
    </xf>
    <xf numFmtId="172" fontId="9" fillId="0" borderId="12" xfId="0" applyNumberFormat="1" applyFont="1" applyFill="1" applyBorder="1" applyAlignment="1">
      <alignment/>
    </xf>
    <xf numFmtId="172" fontId="10" fillId="0" borderId="12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5. Приложение №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3.875" style="3" customWidth="1"/>
    <col min="4" max="4" width="12.25390625" style="3" customWidth="1"/>
    <col min="5" max="5" width="10.75390625" style="3" customWidth="1"/>
    <col min="6" max="6" width="12.75390625" style="3" customWidth="1"/>
    <col min="7" max="7" width="10.625" style="3" bestFit="1" customWidth="1"/>
    <col min="8" max="8" width="10.625" style="3" customWidth="1"/>
    <col min="9" max="9" width="9.625" style="3" customWidth="1"/>
    <col min="10" max="10" width="11.375" style="3" customWidth="1"/>
    <col min="11" max="11" width="12.00390625" style="3" customWidth="1"/>
    <col min="12" max="12" width="11.375" style="3" customWidth="1"/>
    <col min="13" max="13" width="12.625" style="3" customWidth="1"/>
    <col min="14" max="14" width="9.125" style="3" customWidth="1"/>
    <col min="15" max="15" width="14.25390625" style="20" customWidth="1"/>
    <col min="16" max="16" width="9.125" style="20" customWidth="1"/>
    <col min="17" max="17" width="14.125" style="20" customWidth="1"/>
    <col min="18" max="18" width="9.125" style="20" customWidth="1"/>
    <col min="19" max="16384" width="9.125" style="3" customWidth="1"/>
  </cols>
  <sheetData>
    <row r="1" ht="12.75">
      <c r="B1" s="2"/>
    </row>
    <row r="2" spans="2:13" ht="38.25" customHeight="1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8.75">
      <c r="B3" s="16"/>
      <c r="C3" s="38" t="s">
        <v>25</v>
      </c>
      <c r="D3" s="38"/>
      <c r="E3" s="38"/>
      <c r="F3" s="38"/>
      <c r="G3" s="38"/>
      <c r="H3" s="38"/>
      <c r="I3" s="38"/>
      <c r="J3" s="17"/>
      <c r="K3" s="17"/>
      <c r="L3" s="16"/>
      <c r="M3" s="16"/>
    </row>
    <row r="4" ht="12.75">
      <c r="B4" s="2"/>
    </row>
    <row r="5" spans="1:13" ht="43.5" customHeight="1">
      <c r="A5" s="31"/>
      <c r="B5" s="34" t="s">
        <v>0</v>
      </c>
      <c r="C5" s="35" t="s">
        <v>14</v>
      </c>
      <c r="D5" s="35" t="s">
        <v>15</v>
      </c>
      <c r="E5" s="35" t="s">
        <v>17</v>
      </c>
      <c r="F5" s="35" t="s">
        <v>16</v>
      </c>
      <c r="G5" s="41" t="s">
        <v>12</v>
      </c>
      <c r="H5" s="41"/>
      <c r="I5" s="41"/>
      <c r="J5" s="41"/>
      <c r="K5" s="41"/>
      <c r="L5" s="41"/>
      <c r="M5" s="41"/>
    </row>
    <row r="6" spans="1:13" ht="27" customHeight="1">
      <c r="A6" s="32"/>
      <c r="B6" s="34"/>
      <c r="C6" s="39"/>
      <c r="D6" s="39"/>
      <c r="E6" s="39"/>
      <c r="F6" s="39"/>
      <c r="G6" s="35" t="s">
        <v>10</v>
      </c>
      <c r="H6" s="35" t="s">
        <v>11</v>
      </c>
      <c r="I6" s="35" t="s">
        <v>22</v>
      </c>
      <c r="J6" s="35" t="s">
        <v>23</v>
      </c>
      <c r="K6" s="35" t="s">
        <v>24</v>
      </c>
      <c r="L6" s="35" t="s">
        <v>27</v>
      </c>
      <c r="M6" s="10" t="s">
        <v>13</v>
      </c>
    </row>
    <row r="7" spans="1:19" ht="145.5" customHeight="1">
      <c r="A7" s="33"/>
      <c r="B7" s="34"/>
      <c r="C7" s="36"/>
      <c r="D7" s="36"/>
      <c r="E7" s="36"/>
      <c r="F7" s="36"/>
      <c r="G7" s="36"/>
      <c r="H7" s="36"/>
      <c r="I7" s="36"/>
      <c r="J7" s="36"/>
      <c r="K7" s="40"/>
      <c r="L7" s="36"/>
      <c r="M7" s="11" t="s">
        <v>18</v>
      </c>
      <c r="O7" s="21"/>
      <c r="P7" s="21"/>
      <c r="Q7" s="21"/>
      <c r="R7" s="21"/>
      <c r="S7" s="21"/>
    </row>
    <row r="8" spans="1:19" ht="16.5" customHeight="1" hidden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1"/>
      <c r="O8" s="21"/>
      <c r="P8" s="21"/>
      <c r="Q8" s="21"/>
      <c r="R8" s="21"/>
      <c r="S8" s="21"/>
    </row>
    <row r="9" spans="1:19" ht="15">
      <c r="A9" s="4"/>
      <c r="B9" s="12" t="s">
        <v>1</v>
      </c>
      <c r="C9" s="13">
        <v>323430.6</v>
      </c>
      <c r="D9" s="13">
        <v>530866.6739999999</v>
      </c>
      <c r="E9" s="13">
        <v>-29993.600000000035</v>
      </c>
      <c r="F9" s="13">
        <f>D9-C9-E9</f>
        <v>237429.67399999994</v>
      </c>
      <c r="G9" s="28">
        <v>40865</v>
      </c>
      <c r="H9" s="13">
        <v>49633.434</v>
      </c>
      <c r="I9" s="29">
        <v>1413</v>
      </c>
      <c r="J9" s="30">
        <v>46759.74</v>
      </c>
      <c r="K9" s="13">
        <v>80825.3</v>
      </c>
      <c r="L9" s="13">
        <v>17933.2</v>
      </c>
      <c r="M9" s="13">
        <v>17933.2</v>
      </c>
      <c r="N9" s="18">
        <f>O9-F9</f>
        <v>0</v>
      </c>
      <c r="O9" s="18">
        <f>G9+H9+I9+J9+L9+K9</f>
        <v>237429.674</v>
      </c>
      <c r="P9" s="18">
        <f>O9-L9-J9-H9-G9-K9</f>
        <v>1412.9999999999854</v>
      </c>
      <c r="Q9" s="18">
        <f>O9+C9+E9</f>
        <v>530866.6739999999</v>
      </c>
      <c r="R9" s="21"/>
      <c r="S9" s="21"/>
    </row>
    <row r="10" spans="1:19" ht="15">
      <c r="A10" s="4"/>
      <c r="B10" s="12" t="s">
        <v>2</v>
      </c>
      <c r="C10" s="13">
        <v>189763.6</v>
      </c>
      <c r="D10" s="13">
        <v>331917.24100000004</v>
      </c>
      <c r="E10" s="13">
        <v>-20840.899999999994</v>
      </c>
      <c r="F10" s="13">
        <f aca="true" t="shared" si="0" ref="F10:F15">D10-C10-E10</f>
        <v>162994.54100000003</v>
      </c>
      <c r="G10" s="28">
        <v>20079.4</v>
      </c>
      <c r="H10" s="13">
        <v>40513.131</v>
      </c>
      <c r="I10" s="29">
        <v>752.91</v>
      </c>
      <c r="J10" s="30">
        <v>8938.1</v>
      </c>
      <c r="K10" s="13">
        <v>3972.699999999997</v>
      </c>
      <c r="L10" s="13">
        <v>88738.3</v>
      </c>
      <c r="M10" s="13">
        <v>4502.8</v>
      </c>
      <c r="N10" s="18">
        <f aca="true" t="shared" si="1" ref="N10:N16">O10-F10</f>
        <v>0</v>
      </c>
      <c r="O10" s="18">
        <f aca="true" t="shared" si="2" ref="O10:O16">G10+H10+I10+J10+L10+K10</f>
        <v>162994.54100000003</v>
      </c>
      <c r="P10" s="18">
        <f aca="true" t="shared" si="3" ref="P10:P16">O10-L10-J10-H10-G10-K10</f>
        <v>752.9100000000253</v>
      </c>
      <c r="Q10" s="18">
        <f aca="true" t="shared" si="4" ref="Q10:Q17">O10+C10+E10</f>
        <v>331917.24100000004</v>
      </c>
      <c r="R10" s="21"/>
      <c r="S10" s="21"/>
    </row>
    <row r="11" spans="1:19" ht="15">
      <c r="A11" s="4"/>
      <c r="B11" s="12" t="s">
        <v>3</v>
      </c>
      <c r="C11" s="13">
        <v>69164.3</v>
      </c>
      <c r="D11" s="13">
        <v>139820.46500000003</v>
      </c>
      <c r="E11" s="13">
        <v>-6786.5</v>
      </c>
      <c r="F11" s="13">
        <f t="shared" si="0"/>
        <v>77442.66500000002</v>
      </c>
      <c r="G11" s="28">
        <v>966.9</v>
      </c>
      <c r="H11" s="13">
        <v>6145.155</v>
      </c>
      <c r="I11" s="29">
        <v>262.82</v>
      </c>
      <c r="J11" s="30">
        <v>4929.49</v>
      </c>
      <c r="K11" s="13">
        <v>2162.100000000006</v>
      </c>
      <c r="L11" s="13">
        <v>62976.2</v>
      </c>
      <c r="M11" s="13">
        <v>34628.8</v>
      </c>
      <c r="N11" s="18">
        <f t="shared" si="1"/>
        <v>0</v>
      </c>
      <c r="O11" s="18">
        <f t="shared" si="2"/>
        <v>77442.66500000001</v>
      </c>
      <c r="P11" s="18">
        <f t="shared" si="3"/>
        <v>262.8200000000056</v>
      </c>
      <c r="Q11" s="18">
        <f t="shared" si="4"/>
        <v>139820.46500000003</v>
      </c>
      <c r="R11" s="21"/>
      <c r="S11" s="21"/>
    </row>
    <row r="12" spans="1:19" ht="15">
      <c r="A12" s="4"/>
      <c r="B12" s="12" t="s">
        <v>5</v>
      </c>
      <c r="C12" s="13">
        <v>82416.1</v>
      </c>
      <c r="D12" s="13">
        <v>174526.229</v>
      </c>
      <c r="E12" s="13">
        <v>-2964.5999999999913</v>
      </c>
      <c r="F12" s="13">
        <f t="shared" si="0"/>
        <v>95074.72899999998</v>
      </c>
      <c r="G12" s="28">
        <v>1153.4</v>
      </c>
      <c r="H12" s="13">
        <v>4593.939</v>
      </c>
      <c r="I12" s="29">
        <v>251.89</v>
      </c>
      <c r="J12" s="30">
        <v>2907.5</v>
      </c>
      <c r="K12" s="13">
        <v>3000</v>
      </c>
      <c r="L12" s="13">
        <v>83168</v>
      </c>
      <c r="M12" s="13">
        <v>59736.4</v>
      </c>
      <c r="N12" s="18">
        <f t="shared" si="1"/>
        <v>0</v>
      </c>
      <c r="O12" s="18">
        <f t="shared" si="2"/>
        <v>95074.72899999999</v>
      </c>
      <c r="P12" s="18">
        <f t="shared" si="3"/>
        <v>251.8899999999917</v>
      </c>
      <c r="Q12" s="18">
        <f t="shared" si="4"/>
        <v>174526.229</v>
      </c>
      <c r="R12" s="21"/>
      <c r="S12" s="21"/>
    </row>
    <row r="13" spans="1:19" ht="15">
      <c r="A13" s="4"/>
      <c r="B13" s="12" t="s">
        <v>6</v>
      </c>
      <c r="C13" s="13">
        <v>145353.4</v>
      </c>
      <c r="D13" s="13">
        <v>287090.12399999995</v>
      </c>
      <c r="E13" s="13">
        <v>-4280.399999999994</v>
      </c>
      <c r="F13" s="13">
        <f t="shared" si="0"/>
        <v>146017.12399999995</v>
      </c>
      <c r="G13" s="28">
        <v>870.6</v>
      </c>
      <c r="H13" s="13">
        <v>4646.464</v>
      </c>
      <c r="I13" s="29">
        <v>350.2</v>
      </c>
      <c r="J13" s="30">
        <v>5277.46</v>
      </c>
      <c r="K13" s="13">
        <v>0</v>
      </c>
      <c r="L13" s="13">
        <v>134872.4</v>
      </c>
      <c r="M13" s="13">
        <v>108193.8</v>
      </c>
      <c r="N13" s="18">
        <f t="shared" si="1"/>
        <v>0</v>
      </c>
      <c r="O13" s="18">
        <f t="shared" si="2"/>
        <v>146017.12399999998</v>
      </c>
      <c r="P13" s="18">
        <f t="shared" si="3"/>
        <v>350.1999999999874</v>
      </c>
      <c r="Q13" s="18">
        <f t="shared" si="4"/>
        <v>287090.12399999995</v>
      </c>
      <c r="R13" s="21"/>
      <c r="S13" s="21"/>
    </row>
    <row r="14" spans="1:19" ht="15">
      <c r="A14" s="4"/>
      <c r="B14" s="12" t="s">
        <v>7</v>
      </c>
      <c r="C14" s="13">
        <v>77375.8</v>
      </c>
      <c r="D14" s="13">
        <v>161829.26</v>
      </c>
      <c r="E14" s="13">
        <v>-2767.5</v>
      </c>
      <c r="F14" s="13">
        <f t="shared" si="0"/>
        <v>87220.96</v>
      </c>
      <c r="G14" s="28">
        <v>1297.8</v>
      </c>
      <c r="H14" s="13">
        <v>0</v>
      </c>
      <c r="I14" s="29">
        <v>348.4</v>
      </c>
      <c r="J14" s="30">
        <v>2619.2599999999998</v>
      </c>
      <c r="K14" s="13">
        <v>9316.600000000006</v>
      </c>
      <c r="L14" s="13">
        <v>73638.9</v>
      </c>
      <c r="M14" s="13">
        <v>48039.2</v>
      </c>
      <c r="N14" s="18">
        <f t="shared" si="1"/>
        <v>0</v>
      </c>
      <c r="O14" s="18">
        <f t="shared" si="2"/>
        <v>87220.95999999999</v>
      </c>
      <c r="P14" s="18">
        <f t="shared" si="3"/>
        <v>348.39999999999236</v>
      </c>
      <c r="Q14" s="18">
        <f t="shared" si="4"/>
        <v>161829.26</v>
      </c>
      <c r="R14" s="21"/>
      <c r="S14" s="21"/>
    </row>
    <row r="15" spans="1:19" ht="15">
      <c r="A15" s="4"/>
      <c r="B15" s="12" t="s">
        <v>4</v>
      </c>
      <c r="C15" s="13">
        <v>240795.4</v>
      </c>
      <c r="D15" s="13">
        <v>470718.85900000005</v>
      </c>
      <c r="E15" s="13">
        <v>-6329.600000000006</v>
      </c>
      <c r="F15" s="13">
        <f t="shared" si="0"/>
        <v>236253.05900000007</v>
      </c>
      <c r="G15" s="28">
        <v>3464.3</v>
      </c>
      <c r="H15" s="13">
        <v>10562.829000000002</v>
      </c>
      <c r="I15" s="29">
        <v>493.27</v>
      </c>
      <c r="J15" s="30">
        <v>639.1600000000001</v>
      </c>
      <c r="K15" s="13">
        <v>3099.5</v>
      </c>
      <c r="L15" s="13">
        <v>217994</v>
      </c>
      <c r="M15" s="13">
        <v>156134.2</v>
      </c>
      <c r="N15" s="18">
        <f t="shared" si="1"/>
        <v>0</v>
      </c>
      <c r="O15" s="18">
        <f t="shared" si="2"/>
        <v>236253.059</v>
      </c>
      <c r="P15" s="18">
        <f t="shared" si="3"/>
        <v>493.2700000000068</v>
      </c>
      <c r="Q15" s="18">
        <f t="shared" si="4"/>
        <v>470718.85900000005</v>
      </c>
      <c r="R15" s="21"/>
      <c r="S15" s="21"/>
    </row>
    <row r="16" spans="1:19" ht="15">
      <c r="A16" s="4"/>
      <c r="B16" s="12" t="s">
        <v>8</v>
      </c>
      <c r="C16" s="13">
        <v>225557.8</v>
      </c>
      <c r="D16" s="13">
        <v>430351.43799999997</v>
      </c>
      <c r="E16" s="13">
        <v>-12869.900000000023</v>
      </c>
      <c r="F16" s="13">
        <f>D16-C16-E16</f>
        <v>217663.538</v>
      </c>
      <c r="G16" s="28">
        <v>3502.3</v>
      </c>
      <c r="H16" s="13">
        <v>7051.718</v>
      </c>
      <c r="I16" s="29">
        <v>573.72</v>
      </c>
      <c r="J16" s="30">
        <v>1670.9</v>
      </c>
      <c r="K16" s="13">
        <v>10409</v>
      </c>
      <c r="L16" s="13">
        <v>194455.9</v>
      </c>
      <c r="M16" s="13">
        <v>129435.9</v>
      </c>
      <c r="N16" s="18">
        <f t="shared" si="1"/>
        <v>0</v>
      </c>
      <c r="O16" s="18">
        <f t="shared" si="2"/>
        <v>217663.538</v>
      </c>
      <c r="P16" s="18">
        <f t="shared" si="3"/>
        <v>573.7200000000048</v>
      </c>
      <c r="Q16" s="18">
        <f t="shared" si="4"/>
        <v>430351.43799999997</v>
      </c>
      <c r="R16" s="21"/>
      <c r="S16" s="21"/>
    </row>
    <row r="17" spans="1:19" ht="14.25">
      <c r="A17" s="4"/>
      <c r="B17" s="14" t="s">
        <v>9</v>
      </c>
      <c r="C17" s="15">
        <f>SUM(C9:C16)</f>
        <v>1353857</v>
      </c>
      <c r="D17" s="15">
        <f>SUM(D9:D16)</f>
        <v>2527120.29</v>
      </c>
      <c r="E17" s="15">
        <f aca="true" t="shared" si="5" ref="E17:K17">SUM(E9:E16)</f>
        <v>-86833.00000000004</v>
      </c>
      <c r="F17" s="15">
        <f>SUM(F9:F16)</f>
        <v>1260096.2899999998</v>
      </c>
      <c r="G17" s="15">
        <f t="shared" si="5"/>
        <v>72199.70000000001</v>
      </c>
      <c r="H17" s="15">
        <f t="shared" si="5"/>
        <v>123146.66999999998</v>
      </c>
      <c r="I17" s="15">
        <f t="shared" si="5"/>
        <v>4446.21</v>
      </c>
      <c r="J17" s="15">
        <f t="shared" si="5"/>
        <v>73741.60999999999</v>
      </c>
      <c r="K17" s="15">
        <f t="shared" si="5"/>
        <v>112785.20000000001</v>
      </c>
      <c r="L17" s="15">
        <f>SUM(L9:L16)</f>
        <v>873776.9</v>
      </c>
      <c r="M17" s="15">
        <f>SUM(M9:M16)</f>
        <v>558604.3</v>
      </c>
      <c r="N17" s="18"/>
      <c r="O17" s="18">
        <f>O9+O10+O11+O12+O13+O14+O15+O16</f>
        <v>1260096.2899999998</v>
      </c>
      <c r="P17" s="18">
        <f>O17-L17-J17-H17-G17</f>
        <v>117231.4099999998</v>
      </c>
      <c r="Q17" s="18">
        <f t="shared" si="4"/>
        <v>2527120.29</v>
      </c>
      <c r="R17" s="21"/>
      <c r="S17" s="21"/>
    </row>
    <row r="18" spans="1:19" s="8" customFormat="1" ht="17.25" customHeight="1">
      <c r="A18" s="7"/>
      <c r="B18" s="7"/>
      <c r="C18" s="19"/>
      <c r="D18" s="19"/>
      <c r="E18" s="19"/>
      <c r="F18" s="19"/>
      <c r="N18" s="19"/>
      <c r="O18" s="19"/>
      <c r="P18" s="19"/>
      <c r="Q18" s="19"/>
      <c r="R18" s="27"/>
      <c r="S18" s="27"/>
    </row>
    <row r="19" spans="2:19" s="20" customFormat="1" ht="12.75" customHeight="1" hidden="1">
      <c r="B19" s="25"/>
      <c r="D19" s="18">
        <f>C9+E9+O9</f>
        <v>530866.6739999999</v>
      </c>
      <c r="G19" s="18"/>
      <c r="M19" s="26"/>
      <c r="O19" s="21"/>
      <c r="P19" s="21"/>
      <c r="Q19" s="21"/>
      <c r="R19" s="21"/>
      <c r="S19" s="21"/>
    </row>
    <row r="20" spans="2:19" s="20" customFormat="1" ht="12.75" customHeight="1" hidden="1">
      <c r="B20" s="25"/>
      <c r="D20" s="18">
        <f aca="true" t="shared" si="6" ref="D20:D27">C10+E10+O10</f>
        <v>331917.24100000004</v>
      </c>
      <c r="E20" s="18"/>
      <c r="M20" s="26"/>
      <c r="O20" s="21"/>
      <c r="P20" s="21"/>
      <c r="Q20" s="21"/>
      <c r="R20" s="21"/>
      <c r="S20" s="21"/>
    </row>
    <row r="21" spans="2:19" s="20" customFormat="1" ht="12.75" customHeight="1" hidden="1">
      <c r="B21" s="25"/>
      <c r="D21" s="18">
        <f t="shared" si="6"/>
        <v>139820.46500000003</v>
      </c>
      <c r="E21" s="18"/>
      <c r="O21" s="21"/>
      <c r="P21" s="21"/>
      <c r="Q21" s="21"/>
      <c r="R21" s="21"/>
      <c r="S21" s="21"/>
    </row>
    <row r="22" spans="2:19" s="20" customFormat="1" ht="12.75" hidden="1">
      <c r="B22" s="25"/>
      <c r="D22" s="18">
        <f t="shared" si="6"/>
        <v>174526.229</v>
      </c>
      <c r="E22" s="18"/>
      <c r="O22" s="21"/>
      <c r="P22" s="21"/>
      <c r="Q22" s="21"/>
      <c r="R22" s="21"/>
      <c r="S22" s="21"/>
    </row>
    <row r="23" spans="2:19" s="20" customFormat="1" ht="12.75" hidden="1">
      <c r="B23" s="25"/>
      <c r="D23" s="18">
        <f t="shared" si="6"/>
        <v>287090.12399999995</v>
      </c>
      <c r="E23" s="18"/>
      <c r="O23" s="21"/>
      <c r="P23" s="21"/>
      <c r="Q23" s="21"/>
      <c r="R23" s="21"/>
      <c r="S23" s="21"/>
    </row>
    <row r="24" spans="2:19" s="20" customFormat="1" ht="12.75" hidden="1">
      <c r="B24" s="25"/>
      <c r="D24" s="18">
        <f t="shared" si="6"/>
        <v>161829.26</v>
      </c>
      <c r="E24" s="18"/>
      <c r="O24" s="21"/>
      <c r="P24" s="21"/>
      <c r="Q24" s="21"/>
      <c r="R24" s="21"/>
      <c r="S24" s="21"/>
    </row>
    <row r="25" spans="2:19" s="20" customFormat="1" ht="12.75" hidden="1">
      <c r="B25" s="25"/>
      <c r="D25" s="18">
        <f t="shared" si="6"/>
        <v>470718.859</v>
      </c>
      <c r="E25" s="18"/>
      <c r="O25" s="21"/>
      <c r="P25" s="21"/>
      <c r="Q25" s="21"/>
      <c r="R25" s="21"/>
      <c r="S25" s="21"/>
    </row>
    <row r="26" spans="2:19" s="20" customFormat="1" ht="12.75" hidden="1">
      <c r="B26" s="25"/>
      <c r="D26" s="18">
        <f t="shared" si="6"/>
        <v>430351.43799999997</v>
      </c>
      <c r="E26" s="18"/>
      <c r="O26" s="21"/>
      <c r="P26" s="21"/>
      <c r="Q26" s="21"/>
      <c r="R26" s="21"/>
      <c r="S26" s="21"/>
    </row>
    <row r="27" spans="2:19" s="20" customFormat="1" ht="12.75" hidden="1">
      <c r="B27" s="25"/>
      <c r="D27" s="18">
        <f t="shared" si="6"/>
        <v>2527120.29</v>
      </c>
      <c r="E27" s="18"/>
      <c r="O27" s="21"/>
      <c r="P27" s="21"/>
      <c r="Q27" s="21"/>
      <c r="R27" s="21"/>
      <c r="S27" s="21"/>
    </row>
    <row r="28" spans="3:19" ht="12.75">
      <c r="C28" s="20"/>
      <c r="D28" s="24"/>
      <c r="E28" s="18"/>
      <c r="F28" s="20"/>
      <c r="K28" s="6"/>
      <c r="O28" s="21"/>
      <c r="P28" s="21"/>
      <c r="Q28" s="21"/>
      <c r="R28" s="21"/>
      <c r="S28" s="21"/>
    </row>
    <row r="29" spans="3:19" ht="12.75">
      <c r="C29" s="20"/>
      <c r="D29" s="21"/>
      <c r="E29" s="20"/>
      <c r="F29" s="20"/>
      <c r="K29" s="6"/>
      <c r="O29" s="21"/>
      <c r="P29" s="21"/>
      <c r="Q29" s="21"/>
      <c r="R29" s="21"/>
      <c r="S29" s="21"/>
    </row>
    <row r="30" spans="3:19" ht="12.75">
      <c r="C30" s="20"/>
      <c r="D30" s="21"/>
      <c r="E30" s="20"/>
      <c r="F30" s="20"/>
      <c r="K30" s="6"/>
      <c r="O30" s="21"/>
      <c r="P30" s="21"/>
      <c r="Q30" s="21"/>
      <c r="R30" s="21"/>
      <c r="S30" s="21"/>
    </row>
    <row r="31" spans="3:11" ht="12.75">
      <c r="C31" s="20"/>
      <c r="D31" s="21"/>
      <c r="E31" s="20"/>
      <c r="F31" s="20"/>
      <c r="K31" s="6"/>
    </row>
    <row r="32" spans="4:11" ht="12.75">
      <c r="D32" s="21"/>
      <c r="K32" s="6"/>
    </row>
    <row r="33" spans="2:13" ht="18.75">
      <c r="B33" s="22" t="s">
        <v>20</v>
      </c>
      <c r="C33" s="23"/>
      <c r="D33" s="23"/>
      <c r="E33" s="23"/>
      <c r="F33" s="23"/>
      <c r="G33" s="23"/>
      <c r="H33" s="23"/>
      <c r="I33" s="23"/>
      <c r="J33" s="6"/>
      <c r="K33" s="6"/>
      <c r="L33" s="6"/>
      <c r="M33" s="6"/>
    </row>
    <row r="34" spans="2:11" ht="18.75">
      <c r="B34" s="22" t="s">
        <v>21</v>
      </c>
      <c r="C34" s="22"/>
      <c r="D34" s="22"/>
      <c r="E34" s="22"/>
      <c r="F34" s="22"/>
      <c r="G34" s="22"/>
      <c r="H34" s="22" t="s">
        <v>19</v>
      </c>
      <c r="I34" s="22"/>
      <c r="K34" s="6"/>
    </row>
    <row r="35" ht="12.75">
      <c r="K35" s="6"/>
    </row>
    <row r="36" ht="12.75">
      <c r="K36" s="6"/>
    </row>
    <row r="38" ht="12.75">
      <c r="M38" s="6"/>
    </row>
    <row r="41" ht="12.75">
      <c r="M41" s="9"/>
    </row>
    <row r="43" ht="12.75">
      <c r="M43" s="6"/>
    </row>
    <row r="45" ht="12.75">
      <c r="I45" s="6"/>
    </row>
    <row r="48" ht="12.75">
      <c r="I48" s="6"/>
    </row>
    <row r="50" ht="12.75">
      <c r="I50" s="6"/>
    </row>
  </sheetData>
  <sheetProtection/>
  <mergeCells count="15">
    <mergeCell ref="K6:K7"/>
    <mergeCell ref="E5:E7"/>
    <mergeCell ref="F5:F7"/>
    <mergeCell ref="G5:M5"/>
    <mergeCell ref="L6:L7"/>
    <mergeCell ref="A5:A7"/>
    <mergeCell ref="B5:B7"/>
    <mergeCell ref="G6:G7"/>
    <mergeCell ref="H6:H7"/>
    <mergeCell ref="B2:M2"/>
    <mergeCell ref="J6:J7"/>
    <mergeCell ref="I6:I7"/>
    <mergeCell ref="C3:I3"/>
    <mergeCell ref="D5:D7"/>
    <mergeCell ref="C5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Феоктистова Татьяна Павловна</cp:lastModifiedBy>
  <cp:lastPrinted>2018-03-05T05:56:19Z</cp:lastPrinted>
  <dcterms:created xsi:type="dcterms:W3CDTF">2004-06-18T05:29:07Z</dcterms:created>
  <dcterms:modified xsi:type="dcterms:W3CDTF">2023-05-18T11:12:05Z</dcterms:modified>
  <cp:category/>
  <cp:version/>
  <cp:contentType/>
  <cp:contentStatus/>
</cp:coreProperties>
</file>